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xr:revisionPtr revIDLastSave="0" documentId="8_{4A0240DB-4402-4EDA-BA74-5C55175CFE7F}" xr6:coauthVersionLast="47" xr6:coauthVersionMax="47" xr10:uidLastSave="{00000000-0000-0000-0000-000000000000}"/>
  <bookViews>
    <workbookView xWindow="-108" yWindow="-108" windowWidth="23256" windowHeight="14616" xr2:uid="{00000000-000D-0000-FFFF-FFFF00000000}"/>
  </bookViews>
  <sheets>
    <sheet name="V-Graph Calculator" sheetId="1" r:id="rId1"/>
    <sheet name="Graph 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2" l="1"/>
  <c r="B7" i="2"/>
  <c r="A7" i="2"/>
  <c r="C6" i="2"/>
  <c r="B6" i="2"/>
  <c r="A6" i="2"/>
  <c r="C5" i="2"/>
  <c r="B5" i="2"/>
  <c r="A5" i="2"/>
  <c r="C4" i="2"/>
  <c r="B4" i="2"/>
  <c r="A4" i="2"/>
  <c r="C3" i="2"/>
  <c r="B3" i="2"/>
  <c r="A3" i="2"/>
  <c r="C2" i="2"/>
  <c r="B2" i="2"/>
  <c r="A2" i="2"/>
  <c r="E9" i="1"/>
  <c r="F9" i="1" s="1"/>
  <c r="D9" i="1"/>
  <c r="E8" i="1"/>
  <c r="F8" i="1" s="1"/>
  <c r="D8" i="1"/>
  <c r="E7" i="1"/>
  <c r="F7" i="1" s="1"/>
  <c r="D7" i="1"/>
  <c r="E6" i="1"/>
  <c r="F6" i="1" s="1"/>
  <c r="D6" i="1"/>
  <c r="E5" i="1"/>
  <c r="F5" i="1" s="1"/>
  <c r="D5" i="1"/>
  <c r="E4" i="1"/>
  <c r="F4" i="1" s="1"/>
  <c r="D4" i="1"/>
</calcChain>
</file>

<file path=xl/sharedStrings.xml><?xml version="1.0" encoding="utf-8"?>
<sst xmlns="http://schemas.openxmlformats.org/spreadsheetml/2006/main" count="28" uniqueCount="25">
  <si>
    <t>V-Graph Line Balancing Calculator</t>
  </si>
  <si>
    <t>Machine / Equipment</t>
  </si>
  <si>
    <t>Rated Speed (BPH)</t>
  </si>
  <si>
    <t>Critical Speed (BPH)</t>
  </si>
  <si>
    <t>Speed Ratio</t>
  </si>
  <si>
    <t>V-Graph Offset</t>
  </si>
  <si>
    <t>Recommended Control Speed</t>
  </si>
  <si>
    <t>Notes</t>
  </si>
  <si>
    <t>Blow mould</t>
  </si>
  <si>
    <t>Illustrative input</t>
  </si>
  <si>
    <t>oven</t>
  </si>
  <si>
    <t/>
  </si>
  <si>
    <t>Filler</t>
  </si>
  <si>
    <t>Critical machine / baseline</t>
  </si>
  <si>
    <t>Capper</t>
  </si>
  <si>
    <t>Labeller</t>
  </si>
  <si>
    <t>Shrink Wrapper</t>
  </si>
  <si>
    <t>Critical Machine</t>
  </si>
  <si>
    <t>Critical Speed (units/h)</t>
  </si>
  <si>
    <t>Average Upstream Speed</t>
  </si>
  <si>
    <t>Average Downstream Speed</t>
  </si>
  <si>
    <t>Line Balance Indicator</t>
  </si>
  <si>
    <t>Machine</t>
  </si>
  <si>
    <t>Speed (units/h)</t>
  </si>
  <si>
    <t>Critical Baseline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</si>
</sst>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0.00#"/>
    <numFmt numFmtId="169" formatCode="0.0%"/>
  </numFmts>
  <fonts count="3">
    <font>
      <sz val="11"/>
      <color theme="1"/>
      <name val="Calibri"/>
      <charset val="134"/>
      <scheme val="minor"/>
    </font>
    <font>
      <b/>
      <sz val="16"/>
      <name val="Calibri"/>
      <charset val="134"/>
      <scheme val="minor"/>
    </font>
    <font>
      <b/>
      <sz val="1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8" fontId="0" fillId="0" borderId="1" xfId="0" applyNumberFormat="1" applyBorder="1"/>
    <xf numFmtId="169" fontId="0" fillId="0" borderId="1" xfId="0" applyNumberFormat="1" applyBorder="1"/>
    <xf numFmtId="3" fontId="0" fillId="0" borderId="1" xfId="0" applyNumberFormat="1" applyBorder="1"/>
    <xf numFmtId="0" fontId="2" fillId="0" borderId="0" xfId="0" applyFon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3"/>
    </mc:Choice>
    <mc:Fallback>
      <c:style val="13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en-US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V-Graph: Equipment Speed vs Critical Baseline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5276062797672"/>
          <c:y val="0.16815449079978101"/>
          <c:w val="0.69721291233021698"/>
          <c:h val="0.67079613773000502"/>
        </c:manualLayout>
      </c:layout>
      <c:lineChart>
        <c:grouping val="standard"/>
        <c:varyColors val="0"/>
        <c:ser>
          <c:idx val="0"/>
          <c:order val="0"/>
          <c:tx>
            <c:strRef>
              <c:f>'Graph Data'!$B$1</c:f>
              <c:strCache>
                <c:ptCount val="1"/>
                <c:pt idx="0">
                  <c:v>Speed (units/h)</c:v>
                </c:pt>
              </c:strCache>
            </c:strRef>
          </c:tx>
          <c:spPr>
            <a:ln w="47625" cap="rnd" cmpd="sng" algn="ctr">
              <a:solidFill>
                <a:schemeClr val="accent3">
                  <a:shade val="76667"/>
                  <a:shade val="95000"/>
                  <a:satMod val="105000"/>
                </a:schemeClr>
              </a:solidFill>
              <a:prstDash val="solid"/>
              <a:round/>
            </a:ln>
          </c:spPr>
          <c:marker>
            <c:symbol val="none"/>
          </c:marker>
          <c:cat>
            <c:strRef>
              <c:f>'Graph Data'!$A$2:$A$7</c:f>
              <c:strCache>
                <c:ptCount val="6"/>
                <c:pt idx="0">
                  <c:v>Blow mould</c:v>
                </c:pt>
                <c:pt idx="1">
                  <c:v>oven</c:v>
                </c:pt>
                <c:pt idx="2">
                  <c:v>Filler</c:v>
                </c:pt>
                <c:pt idx="3">
                  <c:v>Capper</c:v>
                </c:pt>
                <c:pt idx="4">
                  <c:v>Labeller</c:v>
                </c:pt>
                <c:pt idx="5">
                  <c:v>Shrink Wrapper</c:v>
                </c:pt>
              </c:strCache>
            </c:strRef>
          </c:cat>
          <c:val>
            <c:numRef>
              <c:f>'Graph Data'!$B$2:$B$7</c:f>
              <c:numCache>
                <c:formatCode>General</c:formatCode>
                <c:ptCount val="6"/>
                <c:pt idx="0">
                  <c:v>72000</c:v>
                </c:pt>
                <c:pt idx="1">
                  <c:v>68000</c:v>
                </c:pt>
                <c:pt idx="2">
                  <c:v>60000</c:v>
                </c:pt>
                <c:pt idx="3">
                  <c:v>66000</c:v>
                </c:pt>
                <c:pt idx="4">
                  <c:v>72000</c:v>
                </c:pt>
                <c:pt idx="5">
                  <c:v>70000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683-4AA5-957C-F0EDFC6DF00B}"/>
            </c:ext>
          </c:extLst>
        </c:ser>
        <c:ser>
          <c:idx val="1"/>
          <c:order val="1"/>
          <c:tx>
            <c:strRef>
              <c:f>'Graph Data'!$C$1</c:f>
              <c:strCache>
                <c:ptCount val="1"/>
                <c:pt idx="0">
                  <c:v>Critical Baseline</c:v>
                </c:pt>
              </c:strCache>
            </c:strRef>
          </c:tx>
          <c:spPr>
            <a:ln w="47625" cap="rnd" cmpd="sng" algn="ctr">
              <a:solidFill>
                <a:schemeClr val="accent3">
                  <a:tint val="76667"/>
                  <a:shade val="95000"/>
                  <a:satMod val="105000"/>
                </a:schemeClr>
              </a:solidFill>
              <a:prstDash val="solid"/>
              <a:round/>
            </a:ln>
          </c:spPr>
          <c:marker>
            <c:symbol val="none"/>
          </c:marker>
          <c:cat>
            <c:strRef>
              <c:f>'Graph Data'!$A$2:$A$7</c:f>
              <c:strCache>
                <c:ptCount val="6"/>
                <c:pt idx="0">
                  <c:v>Blow mould</c:v>
                </c:pt>
                <c:pt idx="1">
                  <c:v>oven</c:v>
                </c:pt>
                <c:pt idx="2">
                  <c:v>Filler</c:v>
                </c:pt>
                <c:pt idx="3">
                  <c:v>Capper</c:v>
                </c:pt>
                <c:pt idx="4">
                  <c:v>Labeller</c:v>
                </c:pt>
                <c:pt idx="5">
                  <c:v>Shrink Wrapper</c:v>
                </c:pt>
              </c:strCache>
            </c:strRef>
          </c:cat>
          <c:val>
            <c:numRef>
              <c:f>'Graph Data'!$C$2:$C$7</c:f>
              <c:numCache>
                <c:formatCode>General</c:formatCode>
                <c:ptCount val="6"/>
                <c:pt idx="0">
                  <c:v>60000</c:v>
                </c:pt>
                <c:pt idx="1">
                  <c:v>60000</c:v>
                </c:pt>
                <c:pt idx="2">
                  <c:v>60000</c:v>
                </c:pt>
                <c:pt idx="3">
                  <c:v>60000</c:v>
                </c:pt>
                <c:pt idx="4">
                  <c:v>60000</c:v>
                </c:pt>
                <c:pt idx="5">
                  <c:v>60000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E683-4AA5-957C-F0EDFC6DF0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en-US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Equipment sequence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NG"/>
          </a:p>
        </c:txPr>
        <c:crossAx val="100"/>
        <c:crosses val="autoZero"/>
        <c:auto val="1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en-US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Speed (units/hour)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NG"/>
          </a:p>
        </c:txPr>
        <c:crossAx val="10"/>
        <c:crosses val="autoZero"/>
        <c:crossBetween val="between"/>
      </c:valAx>
    </c:plotArea>
    <c:legend>
      <c:legendPos val="r"/>
      <c:overlay val="0"/>
      <c:txPr>
        <a:bodyPr rot="0" spcFirstLastPara="0" vertOverflow="ellipsis" vert="horz" wrap="square" anchor="ctr" anchorCtr="1"/>
        <a:lstStyle/>
        <a:p>
          <a:pPr>
            <a:defRPr lang="en-US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NG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d62837bf-41e7-4300-b113-54bdcacfc825}"/>
      </c:ext>
    </c:extLst>
  </c:chart>
  <c:txPr>
    <a:bodyPr/>
    <a:lstStyle/>
    <a:p>
      <a:pPr>
        <a:defRPr lang="en-US"/>
      </a:pPr>
      <a:endParaRPr lang="en-NG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50800</xdr:colOff>
      <xdr:row>3</xdr:row>
      <xdr:rowOff>133350</xdr:rowOff>
    </xdr:from>
    <xdr:ext cx="7200000" cy="34857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pane ySplit="3" topLeftCell="A4" activePane="bottomLeft" state="frozen"/>
      <selection pane="bottomLeft" activeCell="D17" sqref="D17"/>
    </sheetView>
  </sheetViews>
  <sheetFormatPr defaultColWidth="9" defaultRowHeight="14.4"/>
  <cols>
    <col min="1" max="1" width="24" customWidth="1"/>
    <col min="2" max="2" width="20" customWidth="1"/>
    <col min="3" max="3" width="21" customWidth="1"/>
    <col min="4" max="4" width="14" customWidth="1"/>
    <col min="5" max="5" width="16" customWidth="1"/>
    <col min="6" max="6" width="25" customWidth="1"/>
    <col min="7" max="7" width="28" customWidth="1"/>
  </cols>
  <sheetData>
    <row r="1" spans="1:7" ht="21">
      <c r="A1" s="7" t="s">
        <v>0</v>
      </c>
      <c r="B1" s="8"/>
      <c r="C1" s="8"/>
      <c r="D1" s="8"/>
      <c r="E1" s="8"/>
      <c r="F1" s="8"/>
      <c r="G1" s="8"/>
    </row>
    <row r="3" spans="1:7" ht="28.8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>
      <c r="A4" s="2" t="s">
        <v>8</v>
      </c>
      <c r="B4" s="2">
        <v>72000</v>
      </c>
      <c r="C4" s="2">
        <v>60000</v>
      </c>
      <c r="D4" s="3">
        <f t="shared" ref="D4:D9" si="0">IFERROR(B4/C4,"")</f>
        <v>1.2</v>
      </c>
      <c r="E4" s="4">
        <f t="shared" ref="E4:E9" si="1">IFERROR((B4-C4)/C4,"")</f>
        <v>0.2</v>
      </c>
      <c r="F4" s="5">
        <f t="shared" ref="F4:F9" si="2">IFERROR(C4*(1+ABS(E4)),"")</f>
        <v>72000</v>
      </c>
      <c r="G4" s="2" t="s">
        <v>9</v>
      </c>
    </row>
    <row r="5" spans="1:7">
      <c r="A5" s="2" t="s">
        <v>10</v>
      </c>
      <c r="B5" s="2">
        <v>68000</v>
      </c>
      <c r="C5" s="2">
        <v>60000</v>
      </c>
      <c r="D5" s="3">
        <f t="shared" si="0"/>
        <v>1.1333333333333333</v>
      </c>
      <c r="E5" s="4">
        <f t="shared" si="1"/>
        <v>0.13333333333333333</v>
      </c>
      <c r="F5" s="5">
        <f t="shared" si="2"/>
        <v>68000</v>
      </c>
      <c r="G5" s="2" t="s">
        <v>11</v>
      </c>
    </row>
    <row r="6" spans="1:7">
      <c r="A6" s="2" t="s">
        <v>12</v>
      </c>
      <c r="B6" s="2">
        <v>60000</v>
      </c>
      <c r="C6" s="2">
        <v>60000</v>
      </c>
      <c r="D6" s="3">
        <f t="shared" si="0"/>
        <v>1</v>
      </c>
      <c r="E6" s="4">
        <f t="shared" si="1"/>
        <v>0</v>
      </c>
      <c r="F6" s="5">
        <f t="shared" si="2"/>
        <v>60000</v>
      </c>
      <c r="G6" s="2" t="s">
        <v>13</v>
      </c>
    </row>
    <row r="7" spans="1:7">
      <c r="A7" s="2" t="s">
        <v>14</v>
      </c>
      <c r="B7" s="2">
        <v>66000</v>
      </c>
      <c r="C7" s="2">
        <v>60000</v>
      </c>
      <c r="D7" s="3">
        <f t="shared" si="0"/>
        <v>1.1000000000000001</v>
      </c>
      <c r="E7" s="4">
        <f t="shared" si="1"/>
        <v>0.1</v>
      </c>
      <c r="F7" s="5">
        <f t="shared" si="2"/>
        <v>66000</v>
      </c>
      <c r="G7" s="2" t="s">
        <v>11</v>
      </c>
    </row>
    <row r="8" spans="1:7">
      <c r="A8" s="2" t="s">
        <v>15</v>
      </c>
      <c r="B8" s="2">
        <v>72000</v>
      </c>
      <c r="C8" s="2">
        <v>60000</v>
      </c>
      <c r="D8" s="3">
        <f t="shared" si="0"/>
        <v>1.2</v>
      </c>
      <c r="E8" s="4">
        <f t="shared" si="1"/>
        <v>0.2</v>
      </c>
      <c r="F8" s="5">
        <f t="shared" si="2"/>
        <v>72000</v>
      </c>
      <c r="G8" s="2" t="s">
        <v>11</v>
      </c>
    </row>
    <row r="9" spans="1:7">
      <c r="A9" s="2" t="s">
        <v>16</v>
      </c>
      <c r="B9" s="2">
        <v>70000</v>
      </c>
      <c r="C9" s="2">
        <v>60000</v>
      </c>
      <c r="D9" s="3">
        <f t="shared" si="0"/>
        <v>1.1666666666666667</v>
      </c>
      <c r="E9" s="4">
        <f t="shared" si="1"/>
        <v>0.16666666666666666</v>
      </c>
      <c r="F9" s="5">
        <f t="shared" si="2"/>
        <v>70000</v>
      </c>
      <c r="G9" s="2" t="s">
        <v>11</v>
      </c>
    </row>
    <row r="12" spans="1:7">
      <c r="A12" s="6" t="s">
        <v>17</v>
      </c>
    </row>
    <row r="13" spans="1:7">
      <c r="A13" s="6" t="s">
        <v>18</v>
      </c>
    </row>
    <row r="14" spans="1:7">
      <c r="A14" s="6" t="s">
        <v>19</v>
      </c>
    </row>
    <row r="15" spans="1:7">
      <c r="A15" s="6" t="s">
        <v>20</v>
      </c>
    </row>
    <row r="16" spans="1:7">
      <c r="A16" s="6" t="s">
        <v>21</v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"/>
  <sheetViews>
    <sheetView workbookViewId="0">
      <selection activeCell="B13" sqref="B13"/>
    </sheetView>
  </sheetViews>
  <sheetFormatPr defaultColWidth="9" defaultRowHeight="14.4"/>
  <cols>
    <col min="1" max="3" width="20" customWidth="1"/>
  </cols>
  <sheetData>
    <row r="1" spans="1:3">
      <c r="A1" t="s">
        <v>22</v>
      </c>
      <c r="B1" t="s">
        <v>23</v>
      </c>
      <c r="C1" t="s">
        <v>24</v>
      </c>
    </row>
    <row r="2" spans="1:3">
      <c r="A2" t="str">
        <f>'V-Graph Calculator'!A4</f>
        <v>Blow mould</v>
      </c>
      <c r="B2">
        <f>'V-Graph Calculator'!B4</f>
        <v>72000</v>
      </c>
      <c r="C2">
        <f>'V-Graph Calculator'!C4</f>
        <v>60000</v>
      </c>
    </row>
    <row r="3" spans="1:3">
      <c r="A3" t="str">
        <f>'V-Graph Calculator'!A5</f>
        <v>oven</v>
      </c>
      <c r="B3">
        <f>'V-Graph Calculator'!B5</f>
        <v>68000</v>
      </c>
      <c r="C3">
        <f>'V-Graph Calculator'!C5</f>
        <v>60000</v>
      </c>
    </row>
    <row r="4" spans="1:3">
      <c r="A4" t="str">
        <f>'V-Graph Calculator'!A6</f>
        <v>Filler</v>
      </c>
      <c r="B4">
        <f>'V-Graph Calculator'!B6</f>
        <v>60000</v>
      </c>
      <c r="C4">
        <f>'V-Graph Calculator'!C6</f>
        <v>60000</v>
      </c>
    </row>
    <row r="5" spans="1:3">
      <c r="A5" t="str">
        <f>'V-Graph Calculator'!A7</f>
        <v>Capper</v>
      </c>
      <c r="B5">
        <f>'V-Graph Calculator'!B7</f>
        <v>66000</v>
      </c>
      <c r="C5">
        <f>'V-Graph Calculator'!C7</f>
        <v>60000</v>
      </c>
    </row>
    <row r="6" spans="1:3">
      <c r="A6" t="str">
        <f>'V-Graph Calculator'!A8</f>
        <v>Labeller</v>
      </c>
      <c r="B6">
        <f>'V-Graph Calculator'!B8</f>
        <v>72000</v>
      </c>
      <c r="C6">
        <f>'V-Graph Calculator'!C8</f>
        <v>60000</v>
      </c>
    </row>
    <row r="7" spans="1:3">
      <c r="A7" t="str">
        <f>'V-Graph Calculator'!A9</f>
        <v>Shrink Wrapper</v>
      </c>
      <c r="B7">
        <f>'V-Graph Calculator'!B9</f>
        <v>70000</v>
      </c>
      <c r="C7">
        <f>'V-Graph Calculator'!C9</f>
        <v>60000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V-Graph Calculator</vt:lpstr>
      <vt:lpstr>Graph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Karbak Desocm</cp:lastModifiedBy>
  <dcterms:created xsi:type="dcterms:W3CDTF">2026-08-25T07:42:00Z</dcterms:created>
  <dcterms:modified xsi:type="dcterms:W3CDTF">2026-09-03T09:57:58Z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DAFF64DD9F934673B72ED8D054638749_13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